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nit\Coronavirus\20200408_Infomailing 9 re Sozialversicherungsbeiträge\"/>
    </mc:Choice>
  </mc:AlternateContent>
  <xr:revisionPtr revIDLastSave="0" documentId="13_ncr:1_{CF4B8BAE-615F-4355-AB6C-5369B0741D1F}" xr6:coauthVersionLast="45" xr6:coauthVersionMax="45" xr10:uidLastSave="{00000000-0000-0000-0000-000000000000}"/>
  <bookViews>
    <workbookView xWindow="-110" yWindow="-110" windowWidth="19420" windowHeight="10420" xr2:uid="{F7817470-0153-455F-938A-720605BF9963}"/>
  </bookViews>
  <sheets>
    <sheet name="Tabelle1" sheetId="1" r:id="rId1"/>
  </sheets>
  <definedNames>
    <definedName name="_xlnm.Print_Area" localSheetId="0">Tabelle1!$A$1:$G$34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17" i="1"/>
  <c r="B8" i="1"/>
  <c r="D24" i="1"/>
  <c r="C16" i="1"/>
  <c r="D16" i="1"/>
  <c r="E16" i="1"/>
  <c r="C18" i="1"/>
  <c r="D18" i="1"/>
  <c r="G18" i="1"/>
  <c r="C19" i="1"/>
  <c r="D19" i="1"/>
  <c r="G19" i="1"/>
  <c r="C20" i="1"/>
  <c r="C21" i="1"/>
  <c r="D21" i="1"/>
  <c r="G21" i="1"/>
  <c r="C22" i="1"/>
  <c r="D22" i="1"/>
  <c r="G22" i="1"/>
  <c r="C23" i="1"/>
  <c r="D23" i="1"/>
  <c r="G23" i="1"/>
  <c r="E12" i="1"/>
  <c r="F12" i="1"/>
  <c r="B4" i="1"/>
  <c r="D20" i="1"/>
  <c r="F20" i="1"/>
  <c r="F25" i="1"/>
  <c r="D17" i="1"/>
  <c r="E17" i="1"/>
  <c r="G17" i="1"/>
  <c r="D12" i="1"/>
  <c r="E25" i="1"/>
  <c r="G16" i="1"/>
  <c r="G24" i="1"/>
  <c r="G20" i="1"/>
  <c r="G25" i="1"/>
  <c r="G28" i="1"/>
  <c r="D25" i="1"/>
</calcChain>
</file>

<file path=xl/sharedStrings.xml><?xml version="1.0" encoding="utf-8"?>
<sst xmlns="http://schemas.openxmlformats.org/spreadsheetml/2006/main" count="37" uniqueCount="35">
  <si>
    <t>BE</t>
  </si>
  <si>
    <t>CHF 100%</t>
  </si>
  <si>
    <t>Coûts de la RHT pour l'employeur</t>
  </si>
  <si>
    <t>Exemple:</t>
  </si>
  <si>
    <t>Année de naissance</t>
  </si>
  <si>
    <t>Age</t>
  </si>
  <si>
    <t>Canton</t>
  </si>
  <si>
    <t>Heures/semaine</t>
  </si>
  <si>
    <t>Taux RHT %</t>
  </si>
  <si>
    <t>Heures/mois RHT</t>
  </si>
  <si>
    <t>Salaire total (brut)</t>
  </si>
  <si>
    <t>Sal. Hrs 100%</t>
  </si>
  <si>
    <t>Sal. Hrs 80%</t>
  </si>
  <si>
    <t>Sal. mens. 80%</t>
  </si>
  <si>
    <t>Sal. mens. 100%</t>
  </si>
  <si>
    <t>charges sociales patronales</t>
  </si>
  <si>
    <t>Remboursées par caisse de chômage</t>
  </si>
  <si>
    <t>Pas dues pendant Corona</t>
  </si>
  <si>
    <t>% Employeur</t>
  </si>
  <si>
    <t>Unité/100%</t>
  </si>
  <si>
    <t>Différence</t>
  </si>
  <si>
    <t>AVS/AI/APG</t>
  </si>
  <si>
    <t>AC</t>
  </si>
  <si>
    <t>Prest. compl.</t>
  </si>
  <si>
    <t>Allocations familiales - selon canton</t>
  </si>
  <si>
    <t>SUVA AP</t>
  </si>
  <si>
    <t>Ind. maladie</t>
  </si>
  <si>
    <t>Parifonds CCTL</t>
  </si>
  <si>
    <t>Prestation Retraite anticipée</t>
  </si>
  <si>
    <t>LPP</t>
  </si>
  <si>
    <t>Frais administratifs (exemple)</t>
  </si>
  <si>
    <t>Allocations familiales exemple BE</t>
  </si>
  <si>
    <t>Total Charges sociales</t>
  </si>
  <si>
    <t>Total coûts de l'employeur pour RHT/mois</t>
  </si>
  <si>
    <t>Etat: 9 avril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</si>
</sst>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0_ ;\-#,##0.000\ 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1"/>
      <color theme="1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3" xfId="0" applyFont="1" applyBorder="1"/>
    <xf numFmtId="4" fontId="3" fillId="0" borderId="4" xfId="0" applyNumberFormat="1" applyFont="1" applyBorder="1"/>
    <xf numFmtId="0" fontId="6" fillId="0" borderId="3" xfId="0" applyFont="1" applyBorder="1"/>
    <xf numFmtId="4" fontId="7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3" fillId="0" borderId="11" xfId="0" applyFont="1" applyBorder="1"/>
    <xf numFmtId="4" fontId="2" fillId="0" borderId="11" xfId="0" applyNumberFormat="1" applyFont="1" applyBorder="1" applyAlignment="1">
      <alignment horizontal="center"/>
    </xf>
    <xf numFmtId="9" fontId="2" fillId="0" borderId="11" xfId="2" applyFont="1" applyBorder="1" applyAlignment="1" applyProtection="1">
      <alignment horizontal="center"/>
    </xf>
    <xf numFmtId="4" fontId="8" fillId="2" borderId="11" xfId="0" applyNumberFormat="1" applyFont="1" applyFill="1" applyBorder="1" applyAlignment="1">
      <alignment horizontal="center"/>
    </xf>
    <xf numFmtId="0" fontId="4" fillId="0" borderId="11" xfId="0" applyFont="1" applyBorder="1"/>
    <xf numFmtId="164" fontId="9" fillId="0" borderId="11" xfId="1" applyNumberFormat="1" applyFont="1" applyFill="1" applyBorder="1"/>
    <xf numFmtId="4" fontId="3" fillId="0" borderId="11" xfId="0" applyNumberFormat="1" applyFont="1" applyBorder="1" applyAlignment="1">
      <alignment horizontal="center"/>
    </xf>
    <xf numFmtId="4" fontId="10" fillId="2" borderId="11" xfId="0" applyNumberFormat="1" applyFont="1" applyFill="1" applyBorder="1"/>
    <xf numFmtId="164" fontId="9" fillId="3" borderId="11" xfId="1" applyNumberFormat="1" applyFont="1" applyFill="1" applyBorder="1"/>
    <xf numFmtId="165" fontId="9" fillId="4" borderId="11" xfId="1" applyNumberFormat="1" applyFont="1" applyFill="1" applyBorder="1"/>
    <xf numFmtId="165" fontId="9" fillId="0" borderId="11" xfId="1" applyNumberFormat="1" applyFont="1" applyFill="1" applyBorder="1"/>
    <xf numFmtId="0" fontId="3" fillId="0" borderId="4" xfId="0" applyFont="1" applyBorder="1"/>
    <xf numFmtId="0" fontId="8" fillId="2" borderId="5" xfId="0" applyFont="1" applyFill="1" applyBorder="1"/>
    <xf numFmtId="0" fontId="8" fillId="2" borderId="6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Font="1" applyFill="1" applyBorder="1"/>
    <xf numFmtId="0" fontId="8" fillId="2" borderId="6" xfId="0" applyFont="1" applyFill="1" applyBorder="1" applyAlignment="1">
      <alignment horizontal="right" vertical="center"/>
    </xf>
    <xf numFmtId="4" fontId="8" fillId="2" borderId="7" xfId="0" applyNumberFormat="1" applyFont="1" applyFill="1" applyBorder="1" applyAlignment="1">
      <alignment vertical="center"/>
    </xf>
    <xf numFmtId="3" fontId="3" fillId="0" borderId="0" xfId="0" applyNumberFormat="1" applyFont="1"/>
    <xf numFmtId="10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12" xfId="0" applyFont="1" applyBorder="1"/>
    <xf numFmtId="164" fontId="9" fillId="3" borderId="13" xfId="1" applyNumberFormat="1" applyFont="1" applyFill="1" applyBorder="1"/>
    <xf numFmtId="165" fontId="3" fillId="0" borderId="0" xfId="0" applyNumberFormat="1" applyFont="1"/>
    <xf numFmtId="0" fontId="2" fillId="0" borderId="7" xfId="0" applyFont="1" applyBorder="1" applyAlignment="1">
      <alignment horizontal="right"/>
    </xf>
    <xf numFmtId="0" fontId="3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4" fontId="13" fillId="0" borderId="0" xfId="1" applyNumberFormat="1" applyFont="1" applyFill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4" fontId="8" fillId="2" borderId="0" xfId="0" applyNumberFormat="1" applyFont="1" applyFill="1" applyBorder="1"/>
    <xf numFmtId="0" fontId="14" fillId="0" borderId="0" xfId="0" applyFont="1"/>
    <xf numFmtId="0" fontId="2" fillId="0" borderId="11" xfId="0" applyFont="1" applyBorder="1"/>
    <xf numFmtId="164" fontId="13" fillId="0" borderId="11" xfId="1" applyNumberFormat="1" applyFont="1" applyFill="1" applyBorder="1" applyAlignment="1">
      <alignment horizontal="right"/>
    </xf>
    <xf numFmtId="4" fontId="14" fillId="0" borderId="11" xfId="0" applyNumberFormat="1" applyFont="1" applyBorder="1" applyAlignment="1">
      <alignment horizontal="center"/>
    </xf>
    <xf numFmtId="4" fontId="8" fillId="2" borderId="11" xfId="0" applyNumberFormat="1" applyFont="1" applyFill="1" applyBorder="1"/>
    <xf numFmtId="4" fontId="2" fillId="5" borderId="0" xfId="0" applyNumberFormat="1" applyFont="1" applyFill="1" applyAlignment="1">
      <alignment horizontal="left" vertical="top" wrapText="1"/>
    </xf>
    <xf numFmtId="4" fontId="2" fillId="5" borderId="11" xfId="0" applyNumberFormat="1" applyFont="1" applyFill="1" applyBorder="1" applyAlignment="1">
      <alignment horizontal="center"/>
    </xf>
    <xf numFmtId="4" fontId="3" fillId="5" borderId="11" xfId="0" applyNumberFormat="1" applyFont="1" applyFill="1" applyBorder="1" applyAlignment="1">
      <alignment horizontal="center"/>
    </xf>
    <xf numFmtId="0" fontId="3" fillId="5" borderId="11" xfId="0" applyFont="1" applyFill="1" applyBorder="1"/>
    <xf numFmtId="4" fontId="14" fillId="5" borderId="11" xfId="0" applyNumberFormat="1" applyFont="1" applyFill="1" applyBorder="1" applyAlignment="1">
      <alignment horizontal="center"/>
    </xf>
    <xf numFmtId="4" fontId="14" fillId="5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4" fontId="3" fillId="0" borderId="2" xfId="0" applyNumberFormat="1" applyFont="1" applyBorder="1" applyAlignment="1">
      <alignment horizontal="left" vertical="top"/>
    </xf>
    <xf numFmtId="4" fontId="6" fillId="0" borderId="6" xfId="0" applyNumberFormat="1" applyFont="1" applyBorder="1" applyAlignment="1">
      <alignment horizontal="left" vertical="top"/>
    </xf>
    <xf numFmtId="4" fontId="6" fillId="0" borderId="7" xfId="0" applyNumberFormat="1" applyFont="1" applyBorder="1" applyAlignment="1">
      <alignment horizontal="left" vertical="top"/>
    </xf>
    <xf numFmtId="4" fontId="3" fillId="0" borderId="4" xfId="0" applyNumberFormat="1" applyFont="1" applyBorder="1" applyAlignment="1">
      <alignment horizontal="left" vertical="top"/>
    </xf>
    <xf numFmtId="4" fontId="0" fillId="0" borderId="11" xfId="0" applyNumberFormat="1" applyBorder="1" applyAlignment="1">
      <alignment horizontal="center"/>
    </xf>
    <xf numFmtId="164" fontId="16" fillId="4" borderId="11" xfId="1" applyNumberFormat="1" applyFont="1" applyFill="1" applyBorder="1" applyAlignment="1">
      <alignment horizontal="right"/>
    </xf>
    <xf numFmtId="164" fontId="9" fillId="4" borderId="11" xfId="1" applyNumberFormat="1" applyFont="1" applyFill="1" applyBorder="1" applyAlignment="1"/>
    <xf numFmtId="164" fontId="9" fillId="4" borderId="11" xfId="1" applyNumberFormat="1" applyFont="1" applyFill="1" applyBorder="1"/>
    <xf numFmtId="2" fontId="6" fillId="7" borderId="5" xfId="0" applyNumberFormat="1" applyFont="1" applyFill="1" applyBorder="1" applyAlignment="1">
      <alignment horizontal="left" vertical="top"/>
    </xf>
    <xf numFmtId="0" fontId="4" fillId="7" borderId="6" xfId="0" applyFont="1" applyFill="1" applyBorder="1" applyAlignment="1">
      <alignment horizontal="center"/>
    </xf>
    <xf numFmtId="4" fontId="2" fillId="6" borderId="14" xfId="0" applyNumberFormat="1" applyFont="1" applyFill="1" applyBorder="1" applyAlignment="1">
      <alignment horizontal="center" vertical="top" wrapText="1"/>
    </xf>
    <xf numFmtId="0" fontId="11" fillId="6" borderId="14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928832</xdr:colOff>
      <xdr:row>18</xdr:row>
      <xdr:rowOff>1956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E7E2EFB-1FEB-4296-B845-8A808223CCD3}"/>
            </a:ext>
          </a:extLst>
        </xdr:cNvPr>
        <xdr:cNvSpPr txBox="1"/>
      </xdr:nvSpPr>
      <xdr:spPr>
        <a:xfrm>
          <a:off x="3684732" y="35516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2</xdr:col>
      <xdr:colOff>928832</xdr:colOff>
      <xdr:row>20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B23E8B9-36B7-4189-86B7-AD7BA3E1632B}"/>
            </a:ext>
          </a:extLst>
        </xdr:cNvPr>
        <xdr:cNvSpPr txBox="1"/>
      </xdr:nvSpPr>
      <xdr:spPr>
        <a:xfrm>
          <a:off x="3684732" y="40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2</xdr:col>
      <xdr:colOff>928832</xdr:colOff>
      <xdr:row>26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5B00AA9-3A40-4090-9272-ABC08A885AD1}"/>
            </a:ext>
          </a:extLst>
        </xdr:cNvPr>
        <xdr:cNvSpPr txBox="1"/>
      </xdr:nvSpPr>
      <xdr:spPr>
        <a:xfrm>
          <a:off x="3684732" y="47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2</xdr:col>
      <xdr:colOff>928832</xdr:colOff>
      <xdr:row>20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20EF917-81AF-4AEC-8533-C09B8AD364CB}"/>
            </a:ext>
          </a:extLst>
        </xdr:cNvPr>
        <xdr:cNvSpPr txBox="1"/>
      </xdr:nvSpPr>
      <xdr:spPr>
        <a:xfrm>
          <a:off x="3684732" y="40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2</xdr:col>
      <xdr:colOff>928832</xdr:colOff>
      <xdr:row>21</xdr:row>
      <xdr:rowOff>0</xdr:rowOff>
    </xdr:from>
    <xdr:ext cx="184731" cy="264560"/>
    <xdr:sp macro="" textlink="">
      <xdr:nvSpPr>
        <xdr:cNvPr id="6" name="ZoneTexte 9">
          <a:extLst>
            <a:ext uri="{FF2B5EF4-FFF2-40B4-BE49-F238E27FC236}">
              <a16:creationId xmlns:a16="http://schemas.microsoft.com/office/drawing/2014/main" id="{92477699-2DC6-4E08-BAE7-C774206708F7}"/>
            </a:ext>
          </a:extLst>
        </xdr:cNvPr>
        <xdr:cNvSpPr txBox="1"/>
      </xdr:nvSpPr>
      <xdr:spPr>
        <a:xfrm>
          <a:off x="3684732" y="423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2</xdr:col>
      <xdr:colOff>928832</xdr:colOff>
      <xdr:row>23</xdr:row>
      <xdr:rowOff>0</xdr:rowOff>
    </xdr:from>
    <xdr:ext cx="184731" cy="264560"/>
    <xdr:sp macro="" textlink="">
      <xdr:nvSpPr>
        <xdr:cNvPr id="7" name="ZoneTexte 2">
          <a:extLst>
            <a:ext uri="{FF2B5EF4-FFF2-40B4-BE49-F238E27FC236}">
              <a16:creationId xmlns:a16="http://schemas.microsoft.com/office/drawing/2014/main" id="{5FFBC6F1-C1E3-415C-81B6-603DCCE994B9}"/>
            </a:ext>
          </a:extLst>
        </xdr:cNvPr>
        <xdr:cNvSpPr txBox="1"/>
      </xdr:nvSpPr>
      <xdr:spPr>
        <a:xfrm>
          <a:off x="5113482" y="40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67A75-21DE-4661-8B7C-AB239C480618}">
  <dimension ref="A1:G40"/>
  <sheetViews>
    <sheetView tabSelected="1" topLeftCell="A21" workbookViewId="0">
      <selection activeCell="A34" sqref="A34"/>
    </sheetView>
  </sheetViews>
  <sheetFormatPr baseColWidth="10" defaultRowHeight="13.5" x14ac:dyDescent="0.25"/>
  <cols>
    <col min="1" max="1" width="43.81640625" style="4" bestFit="1" customWidth="1"/>
    <col min="2" max="2" width="16.08984375" style="4" bestFit="1" customWidth="1"/>
    <col min="3" max="3" width="20.6328125" style="4" bestFit="1" customWidth="1"/>
    <col min="4" max="4" width="19.6328125" style="4" bestFit="1" customWidth="1"/>
    <col min="5" max="5" width="20.26953125" style="4" bestFit="1" customWidth="1"/>
    <col min="6" max="6" width="18.36328125" style="4" bestFit="1" customWidth="1"/>
    <col min="7" max="7" width="11.453125" style="4" bestFit="1" customWidth="1"/>
    <col min="8" max="16384" width="10.90625" style="4"/>
  </cols>
  <sheetData>
    <row r="1" spans="1:7" ht="18" thickBot="1" x14ac:dyDescent="0.4">
      <c r="A1" s="73" t="s">
        <v>2</v>
      </c>
      <c r="B1" s="74"/>
      <c r="C1" s="74"/>
      <c r="D1" s="74"/>
      <c r="E1" s="74"/>
      <c r="F1" s="74"/>
      <c r="G1" s="75"/>
    </row>
    <row r="2" spans="1:7" ht="14" x14ac:dyDescent="0.3">
      <c r="A2" s="57" t="s">
        <v>3</v>
      </c>
      <c r="B2" s="1"/>
      <c r="C2" s="39"/>
      <c r="E2" s="1"/>
      <c r="F2" s="2"/>
      <c r="G2" s="3"/>
    </row>
    <row r="3" spans="1:7" ht="14" x14ac:dyDescent="0.3">
      <c r="A3" s="5" t="s">
        <v>4</v>
      </c>
      <c r="B3" s="1">
        <v>1985</v>
      </c>
      <c r="C3" s="24"/>
      <c r="E3" s="1"/>
      <c r="F3" s="2"/>
      <c r="G3" s="3"/>
    </row>
    <row r="4" spans="1:7" ht="14" x14ac:dyDescent="0.3">
      <c r="A4" s="5" t="s">
        <v>5</v>
      </c>
      <c r="B4" s="1">
        <f>D2-B2</f>
        <v>0</v>
      </c>
      <c r="C4" s="24"/>
      <c r="E4" s="3"/>
      <c r="F4" s="2"/>
      <c r="G4" s="3"/>
    </row>
    <row r="5" spans="1:7" ht="14" x14ac:dyDescent="0.3">
      <c r="A5" s="5" t="s">
        <v>6</v>
      </c>
      <c r="B5" s="1" t="s">
        <v>0</v>
      </c>
      <c r="C5" s="24"/>
    </row>
    <row r="6" spans="1:7" ht="14" x14ac:dyDescent="0.3">
      <c r="A6" s="5" t="s">
        <v>7</v>
      </c>
      <c r="B6" s="1">
        <v>42</v>
      </c>
      <c r="C6" s="24"/>
    </row>
    <row r="7" spans="1:7" ht="14" x14ac:dyDescent="0.3">
      <c r="A7" s="5" t="s">
        <v>8</v>
      </c>
      <c r="B7" s="1">
        <v>1</v>
      </c>
      <c r="C7" s="24"/>
    </row>
    <row r="8" spans="1:7" ht="14.5" thickBot="1" x14ac:dyDescent="0.35">
      <c r="A8" s="6" t="s">
        <v>9</v>
      </c>
      <c r="B8" s="70">
        <f>((B6*52)/12)*B7</f>
        <v>182</v>
      </c>
      <c r="C8" s="38"/>
      <c r="E8" s="1"/>
      <c r="F8" s="2"/>
      <c r="G8" s="2"/>
    </row>
    <row r="9" spans="1:7" x14ac:dyDescent="0.25">
      <c r="E9" s="1"/>
      <c r="F9" s="2"/>
      <c r="G9" s="2"/>
    </row>
    <row r="10" spans="1:7" ht="14" thickBot="1" x14ac:dyDescent="0.3"/>
    <row r="11" spans="1:7" x14ac:dyDescent="0.25">
      <c r="A11" s="76" t="s">
        <v>10</v>
      </c>
      <c r="B11" s="77"/>
      <c r="C11" s="58" t="s">
        <v>11</v>
      </c>
      <c r="D11" s="59" t="s">
        <v>14</v>
      </c>
      <c r="E11" s="59" t="s">
        <v>12</v>
      </c>
      <c r="F11" s="60" t="s">
        <v>13</v>
      </c>
      <c r="G11" s="61"/>
    </row>
    <row r="12" spans="1:7" ht="15.5" thickBot="1" x14ac:dyDescent="0.3">
      <c r="A12" s="78"/>
      <c r="B12" s="79"/>
      <c r="C12" s="69">
        <v>33.5</v>
      </c>
      <c r="D12" s="62">
        <f>C12*B8</f>
        <v>6097</v>
      </c>
      <c r="E12" s="62">
        <f>C12*80%</f>
        <v>26.8</v>
      </c>
      <c r="F12" s="63">
        <f>E12*B8</f>
        <v>4877.6000000000004</v>
      </c>
      <c r="G12" s="64"/>
    </row>
    <row r="13" spans="1:7" ht="15" x14ac:dyDescent="0.3">
      <c r="A13" s="9"/>
      <c r="B13" s="10"/>
      <c r="C13" s="11"/>
      <c r="D13" s="12"/>
      <c r="E13" s="12"/>
      <c r="F13" s="12"/>
      <c r="G13" s="8"/>
    </row>
    <row r="14" spans="1:7" s="42" customFormat="1" ht="30" customHeight="1" x14ac:dyDescent="0.25">
      <c r="A14" s="41"/>
      <c r="B14" s="71" t="s">
        <v>15</v>
      </c>
      <c r="C14" s="72"/>
      <c r="D14" s="72"/>
      <c r="E14" s="51" t="s">
        <v>16</v>
      </c>
      <c r="F14" s="51" t="s">
        <v>17</v>
      </c>
      <c r="G14" s="8"/>
    </row>
    <row r="15" spans="1:7" ht="14" x14ac:dyDescent="0.3">
      <c r="A15" s="13"/>
      <c r="B15" s="14" t="s">
        <v>18</v>
      </c>
      <c r="C15" s="14" t="s">
        <v>19</v>
      </c>
      <c r="D15" s="15" t="s">
        <v>1</v>
      </c>
      <c r="E15" s="52" t="s">
        <v>1</v>
      </c>
      <c r="F15" s="52" t="s">
        <v>1</v>
      </c>
      <c r="G15" s="16" t="s">
        <v>20</v>
      </c>
    </row>
    <row r="16" spans="1:7" ht="14" x14ac:dyDescent="0.3">
      <c r="A16" s="17" t="s">
        <v>21</v>
      </c>
      <c r="B16" s="18">
        <v>5.2750000000000004</v>
      </c>
      <c r="C16" s="19">
        <f>C12*B16%</f>
        <v>1.7671250000000003</v>
      </c>
      <c r="D16" s="19">
        <f>C16*B8</f>
        <v>321.61675000000002</v>
      </c>
      <c r="E16" s="53">
        <f>D16</f>
        <v>321.61675000000002</v>
      </c>
      <c r="F16" s="53"/>
      <c r="G16" s="20">
        <f>E16-D16</f>
        <v>0</v>
      </c>
    </row>
    <row r="17" spans="1:7" ht="14" x14ac:dyDescent="0.3">
      <c r="A17" s="17" t="s">
        <v>22</v>
      </c>
      <c r="B17" s="18">
        <v>1.1000000000000001</v>
      </c>
      <c r="C17" s="19">
        <f>C12*B17%</f>
        <v>0.36850000000000005</v>
      </c>
      <c r="D17" s="19">
        <f>C17*B8</f>
        <v>67.067000000000007</v>
      </c>
      <c r="E17" s="53">
        <f>D17</f>
        <v>67.067000000000007</v>
      </c>
      <c r="F17" s="53"/>
      <c r="G17" s="20">
        <f>E17-D17</f>
        <v>0</v>
      </c>
    </row>
    <row r="18" spans="1:7" ht="14" x14ac:dyDescent="0.3">
      <c r="A18" s="17" t="s">
        <v>23</v>
      </c>
      <c r="B18" s="68">
        <v>0</v>
      </c>
      <c r="C18" s="19">
        <f>C12*B18%</f>
        <v>0</v>
      </c>
      <c r="D18" s="19">
        <f>C18*B8</f>
        <v>0</v>
      </c>
      <c r="E18" s="53"/>
      <c r="F18" s="53"/>
      <c r="G18" s="20">
        <f t="shared" ref="G18:G24" si="0">F18-D18</f>
        <v>0</v>
      </c>
    </row>
    <row r="19" spans="1:7" ht="14" x14ac:dyDescent="0.3">
      <c r="A19" s="17" t="s">
        <v>24</v>
      </c>
      <c r="B19" s="21">
        <v>1.6</v>
      </c>
      <c r="C19" s="19">
        <f>C12*B19%</f>
        <v>0.53600000000000003</v>
      </c>
      <c r="D19" s="19">
        <f>C19*B8</f>
        <v>97.552000000000007</v>
      </c>
      <c r="E19" s="53"/>
      <c r="F19" s="53"/>
      <c r="G19" s="20">
        <f t="shared" si="0"/>
        <v>-97.552000000000007</v>
      </c>
    </row>
    <row r="20" spans="1:7" ht="14" x14ac:dyDescent="0.3">
      <c r="A20" s="17" t="s">
        <v>25</v>
      </c>
      <c r="B20" s="22">
        <v>3.55</v>
      </c>
      <c r="C20" s="19">
        <f>C12*B20%</f>
        <v>1.1892499999999999</v>
      </c>
      <c r="D20" s="19">
        <f>C20*B8</f>
        <v>216.44349999999997</v>
      </c>
      <c r="E20" s="53"/>
      <c r="F20" s="53">
        <f>D20</f>
        <v>216.44349999999997</v>
      </c>
      <c r="G20" s="20">
        <f t="shared" si="0"/>
        <v>0</v>
      </c>
    </row>
    <row r="21" spans="1:7" ht="14" x14ac:dyDescent="0.3">
      <c r="A21" s="17" t="s">
        <v>26</v>
      </c>
      <c r="B21" s="22">
        <v>1.5</v>
      </c>
      <c r="C21" s="19">
        <f>C12*B21%</f>
        <v>0.50249999999999995</v>
      </c>
      <c r="D21" s="19">
        <f>C21*B8</f>
        <v>91.454999999999984</v>
      </c>
      <c r="E21" s="53"/>
      <c r="F21" s="53"/>
      <c r="G21" s="20">
        <f t="shared" si="0"/>
        <v>-91.454999999999984</v>
      </c>
    </row>
    <row r="22" spans="1:7" ht="14" x14ac:dyDescent="0.3">
      <c r="A22" s="17" t="s">
        <v>27</v>
      </c>
      <c r="B22" s="23">
        <v>0.3</v>
      </c>
      <c r="C22" s="19">
        <f>C12*B22%</f>
        <v>0.10050000000000001</v>
      </c>
      <c r="D22" s="19">
        <f>C22*B8</f>
        <v>18.291</v>
      </c>
      <c r="E22" s="53"/>
      <c r="F22" s="53"/>
      <c r="G22" s="20">
        <f t="shared" si="0"/>
        <v>-18.291</v>
      </c>
    </row>
    <row r="23" spans="1:7" ht="14" x14ac:dyDescent="0.3">
      <c r="A23" s="17" t="s">
        <v>28</v>
      </c>
      <c r="B23" s="67">
        <v>0</v>
      </c>
      <c r="C23" s="19">
        <f>C12*B23%</f>
        <v>0</v>
      </c>
      <c r="D23" s="19">
        <f>C23*B8</f>
        <v>0</v>
      </c>
      <c r="E23" s="54"/>
      <c r="F23" s="54"/>
      <c r="G23" s="20">
        <f t="shared" si="0"/>
        <v>0</v>
      </c>
    </row>
    <row r="24" spans="1:7" ht="14.5" x14ac:dyDescent="0.35">
      <c r="A24" s="17" t="s">
        <v>29</v>
      </c>
      <c r="B24" s="66">
        <v>6</v>
      </c>
      <c r="C24" s="65">
        <f>IF(C12&gt;39,27.6*B24%,(C12-11.4)*B24%)</f>
        <v>1.3260000000000001</v>
      </c>
      <c r="D24" s="19">
        <f>C24*B8</f>
        <v>241.33200000000002</v>
      </c>
      <c r="E24" s="53"/>
      <c r="F24" s="53"/>
      <c r="G24" s="20">
        <f t="shared" si="0"/>
        <v>-241.33200000000002</v>
      </c>
    </row>
    <row r="25" spans="1:7" s="46" customFormat="1" ht="14" x14ac:dyDescent="0.3">
      <c r="A25" s="47" t="s">
        <v>32</v>
      </c>
      <c r="B25" s="48"/>
      <c r="C25" s="49"/>
      <c r="D25" s="49">
        <f>SUM(D16:D24)</f>
        <v>1053.7572500000001</v>
      </c>
      <c r="E25" s="55">
        <f>SUM(E16:E24)</f>
        <v>388.68375000000003</v>
      </c>
      <c r="F25" s="55">
        <f>SUM(F16:F24)</f>
        <v>216.44349999999997</v>
      </c>
      <c r="G25" s="50">
        <f>SUM(G16:G24)</f>
        <v>-448.63</v>
      </c>
    </row>
    <row r="26" spans="1:7" s="46" customFormat="1" ht="14" x14ac:dyDescent="0.3">
      <c r="A26" s="40"/>
      <c r="B26" s="43"/>
      <c r="C26" s="44"/>
      <c r="D26" s="44"/>
      <c r="E26" s="56"/>
      <c r="F26" s="56"/>
      <c r="G26" s="45"/>
    </row>
    <row r="27" spans="1:7" x14ac:dyDescent="0.25">
      <c r="A27" s="7" t="s">
        <v>30</v>
      </c>
      <c r="G27" s="24">
        <v>140</v>
      </c>
    </row>
    <row r="28" spans="1:7" ht="14.5" thickBot="1" x14ac:dyDescent="0.35">
      <c r="A28" s="25" t="s">
        <v>33</v>
      </c>
      <c r="B28" s="26"/>
      <c r="C28" s="27"/>
      <c r="D28" s="27"/>
      <c r="E28" s="28"/>
      <c r="F28" s="29"/>
      <c r="G28" s="30">
        <f>-(G25-G27)</f>
        <v>588.63</v>
      </c>
    </row>
    <row r="29" spans="1:7" x14ac:dyDescent="0.25">
      <c r="C29" s="31"/>
      <c r="D29" s="31"/>
      <c r="E29" s="32"/>
      <c r="F29" s="2"/>
      <c r="G29" s="2"/>
    </row>
    <row r="30" spans="1:7" ht="14" x14ac:dyDescent="0.3">
      <c r="A30" s="33"/>
      <c r="D30" s="34"/>
      <c r="E30" s="1"/>
      <c r="F30" s="2"/>
      <c r="G30" s="2"/>
    </row>
    <row r="31" spans="1:7" ht="14" x14ac:dyDescent="0.3">
      <c r="A31" s="33"/>
      <c r="E31" s="1"/>
      <c r="F31" s="2"/>
      <c r="G31" s="2"/>
    </row>
    <row r="32" spans="1:7" ht="14" x14ac:dyDescent="0.3">
      <c r="A32" s="35" t="s">
        <v>31</v>
      </c>
      <c r="B32" s="36">
        <v>1.6</v>
      </c>
      <c r="E32" s="1"/>
      <c r="F32" s="2"/>
      <c r="G32" s="2"/>
    </row>
    <row r="33" spans="1:7" x14ac:dyDescent="0.25">
      <c r="E33" s="1"/>
      <c r="F33" s="2"/>
      <c r="G33" s="2"/>
    </row>
    <row r="34" spans="1:7" ht="14" x14ac:dyDescent="0.3">
      <c r="A34" s="33" t="s">
        <v>34</v>
      </c>
      <c r="E34" s="1"/>
      <c r="F34" s="2"/>
      <c r="G34" s="2"/>
    </row>
    <row r="35" spans="1:7" x14ac:dyDescent="0.25">
      <c r="E35" s="1"/>
      <c r="F35" s="2"/>
      <c r="G35" s="2"/>
    </row>
    <row r="36" spans="1:7" x14ac:dyDescent="0.25">
      <c r="E36" s="1"/>
      <c r="F36" s="2"/>
      <c r="G36" s="2"/>
    </row>
    <row r="37" spans="1:7" x14ac:dyDescent="0.25">
      <c r="E37" s="1"/>
      <c r="F37" s="2"/>
      <c r="G37" s="2"/>
    </row>
    <row r="38" spans="1:7" x14ac:dyDescent="0.25">
      <c r="C38" s="2"/>
      <c r="D38" s="2"/>
      <c r="E38" s="1"/>
      <c r="F38" s="2"/>
      <c r="G38" s="2"/>
    </row>
    <row r="39" spans="1:7" x14ac:dyDescent="0.25">
      <c r="C39" s="2"/>
      <c r="D39" s="2"/>
      <c r="G39" s="37"/>
    </row>
    <row r="40" spans="1:7" x14ac:dyDescent="0.25">
      <c r="C40" s="2"/>
      <c r="D40" s="2"/>
      <c r="G40" s="37"/>
    </row>
  </sheetData>
  <mergeCells count="3">
    <mergeCell ref="B14:D14"/>
    <mergeCell ref="A1:G1"/>
    <mergeCell ref="A11:B1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 Joehro</dc:creator>
  <cp:lastModifiedBy>Arie Joehro</cp:lastModifiedBy>
  <dcterms:created xsi:type="dcterms:W3CDTF">2020-04-08T13:30:11Z</dcterms:created>
  <dcterms:modified xsi:type="dcterms:W3CDTF">2020-04-09T17:40:24Z</dcterms:modified>
</cp:coreProperties>
</file>